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40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<sst xmlns="http://schemas.openxmlformats.org/spreadsheetml/2006/main" count="140" uniqueCount="62">
  <si>
    <t>Casa de Asigurari de Sanatate Botosani</t>
  </si>
  <si>
    <t>Aprobat,</t>
  </si>
  <si>
    <t>Avizat,</t>
  </si>
  <si>
    <t>Compartiment Evaluare Contractare</t>
  </si>
  <si>
    <t>Presedinte Director General,</t>
  </si>
  <si>
    <t>Director Economic,</t>
  </si>
  <si>
    <t>Carmen Nicolau</t>
  </si>
  <si>
    <t>Veronica Andronachi</t>
  </si>
  <si>
    <t>CENTRALIZATOR acte aditionale TRIM I 2019</t>
  </si>
  <si>
    <t>SERVICII MEDICALE SPITALICESTI</t>
  </si>
  <si>
    <t>luna martie 2019</t>
  </si>
  <si>
    <t>Anexa 1</t>
  </si>
  <si>
    <t>Spital</t>
  </si>
  <si>
    <t>IAN</t>
  </si>
  <si>
    <t>FEB</t>
  </si>
  <si>
    <t xml:space="preserve"> </t>
  </si>
  <si>
    <t>MARTIE</t>
  </si>
  <si>
    <t>Denumire indicator</t>
  </si>
  <si>
    <t>DRG</t>
  </si>
  <si>
    <t>CRONICI</t>
  </si>
  <si>
    <t>ZI</t>
  </si>
  <si>
    <t>IAN SP</t>
  </si>
  <si>
    <t>FEB SP</t>
  </si>
  <si>
    <t>MAR SP</t>
  </si>
  <si>
    <t>TRIM I SP</t>
  </si>
  <si>
    <t>Spitalul Judetean Botosani</t>
  </si>
  <si>
    <t>Spitalul Sf. Gheorghe</t>
  </si>
  <si>
    <t>Spitalul Municipal Dorohoi</t>
  </si>
  <si>
    <t>Spitalul de Pneumoftiziologie</t>
  </si>
  <si>
    <t>APRILIE</t>
  </si>
  <si>
    <t>MAI</t>
  </si>
  <si>
    <t>IUNIE</t>
  </si>
  <si>
    <t>APR SP</t>
  </si>
  <si>
    <t>MAI SP</t>
  </si>
  <si>
    <t>IUNIE SP</t>
  </si>
  <si>
    <t>TRIM II SP</t>
  </si>
  <si>
    <t>FILA</t>
  </si>
  <si>
    <t>IULIE</t>
  </si>
  <si>
    <t>AUG</t>
  </si>
  <si>
    <t>SEPT</t>
  </si>
  <si>
    <t>ramas</t>
  </si>
  <si>
    <t>IUL SP</t>
  </si>
  <si>
    <t>AUG SP</t>
  </si>
  <si>
    <t>SEP SP</t>
  </si>
  <si>
    <t>TRIM III SP</t>
  </si>
  <si>
    <t>OCT</t>
  </si>
  <si>
    <t>NOV</t>
  </si>
  <si>
    <t>DEC</t>
  </si>
  <si>
    <t>OCT SP</t>
  </si>
  <si>
    <t>NOV SP</t>
  </si>
  <si>
    <t>DEC SP</t>
  </si>
  <si>
    <t>TRIM IV SP</t>
  </si>
  <si>
    <t>TOTAL AN SP</t>
  </si>
  <si>
    <t>REZERVA</t>
  </si>
  <si>
    <t>DE CONTRACTAT</t>
  </si>
  <si>
    <t>TOTAL TRIM I 2019</t>
  </si>
  <si>
    <t>ramas 6%</t>
  </si>
  <si>
    <t>TOTAL APR DEC 2019</t>
  </si>
  <si>
    <t>Director Relatii Contractuale,</t>
  </si>
  <si>
    <t>Compartiment Evaluare Contractare,</t>
  </si>
  <si>
    <t>Prisecariu Iuri</t>
  </si>
  <si>
    <t>Rodica Fasniuc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</si>
</sst>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4" fontId="36" fillId="0" borderId="16" xfId="0" applyNumberFormat="1" applyFont="1" applyBorder="1" applyAlignment="1">
      <alignment/>
    </xf>
    <xf numFmtId="4" fontId="36" fillId="0" borderId="17" xfId="0" applyNumberFormat="1" applyFont="1" applyBorder="1" applyAlignment="1">
      <alignment/>
    </xf>
    <xf numFmtId="4" fontId="37" fillId="0" borderId="18" xfId="0" applyNumberFormat="1" applyFont="1" applyBorder="1" applyAlignment="1">
      <alignment/>
    </xf>
    <xf numFmtId="4" fontId="37" fillId="33" borderId="19" xfId="0" applyNumberFormat="1" applyFont="1" applyFill="1" applyBorder="1" applyAlignment="1">
      <alignment/>
    </xf>
    <xf numFmtId="4" fontId="36" fillId="0" borderId="0" xfId="0" applyNumberFormat="1" applyFont="1" applyAlignment="1">
      <alignment/>
    </xf>
    <xf numFmtId="0" fontId="36" fillId="0" borderId="20" xfId="0" applyFont="1" applyBorder="1" applyAlignment="1">
      <alignment/>
    </xf>
    <xf numFmtId="4" fontId="36" fillId="0" borderId="21" xfId="0" applyNumberFormat="1" applyFont="1" applyBorder="1" applyAlignment="1">
      <alignment/>
    </xf>
    <xf numFmtId="4" fontId="36" fillId="0" borderId="22" xfId="0" applyNumberFormat="1" applyFont="1" applyBorder="1" applyAlignment="1">
      <alignment/>
    </xf>
    <xf numFmtId="4" fontId="37" fillId="0" borderId="23" xfId="0" applyNumberFormat="1" applyFont="1" applyBorder="1" applyAlignment="1">
      <alignment/>
    </xf>
    <xf numFmtId="4" fontId="37" fillId="33" borderId="24" xfId="0" applyNumberFormat="1" applyFont="1" applyFill="1" applyBorder="1" applyAlignment="1">
      <alignment/>
    </xf>
    <xf numFmtId="0" fontId="36" fillId="0" borderId="25" xfId="0" applyFont="1" applyBorder="1" applyAlignment="1">
      <alignment/>
    </xf>
    <xf numFmtId="4" fontId="37" fillId="0" borderId="26" xfId="0" applyNumberFormat="1" applyFont="1" applyBorder="1" applyAlignment="1">
      <alignment/>
    </xf>
    <xf numFmtId="4" fontId="37" fillId="0" borderId="27" xfId="0" applyNumberFormat="1" applyFont="1" applyBorder="1" applyAlignment="1">
      <alignment/>
    </xf>
    <xf numFmtId="4" fontId="37" fillId="0" borderId="28" xfId="0" applyNumberFormat="1" applyFont="1" applyBorder="1" applyAlignment="1">
      <alignment/>
    </xf>
    <xf numFmtId="4" fontId="37" fillId="0" borderId="29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6" fillId="33" borderId="15" xfId="0" applyFont="1" applyFill="1" applyBorder="1" applyAlignment="1">
      <alignment/>
    </xf>
    <xf numFmtId="4" fontId="37" fillId="0" borderId="19" xfId="0" applyNumberFormat="1" applyFont="1" applyBorder="1" applyAlignment="1">
      <alignment/>
    </xf>
    <xf numFmtId="0" fontId="36" fillId="33" borderId="20" xfId="0" applyFont="1" applyFill="1" applyBorder="1" applyAlignment="1">
      <alignment/>
    </xf>
    <xf numFmtId="4" fontId="37" fillId="0" borderId="24" xfId="0" applyNumberFormat="1" applyFont="1" applyBorder="1" applyAlignment="1">
      <alignment/>
    </xf>
    <xf numFmtId="4" fontId="37" fillId="33" borderId="18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4" fontId="36" fillId="0" borderId="0" xfId="0" applyNumberFormat="1" applyFont="1" applyBorder="1" applyAlignment="1">
      <alignment/>
    </xf>
    <xf numFmtId="0" fontId="36" fillId="33" borderId="16" xfId="0" applyFont="1" applyFill="1" applyBorder="1" applyAlignment="1">
      <alignment/>
    </xf>
    <xf numFmtId="4" fontId="37" fillId="0" borderId="17" xfId="0" applyNumberFormat="1" applyFont="1" applyBorder="1" applyAlignment="1">
      <alignment/>
    </xf>
    <xf numFmtId="0" fontId="36" fillId="33" borderId="21" xfId="0" applyFont="1" applyFill="1" applyBorder="1" applyAlignment="1">
      <alignment/>
    </xf>
    <xf numFmtId="4" fontId="37" fillId="0" borderId="22" xfId="0" applyNumberFormat="1" applyFont="1" applyBorder="1" applyAlignment="1">
      <alignment/>
    </xf>
    <xf numFmtId="4" fontId="37" fillId="0" borderId="0" xfId="0" applyNumberFormat="1" applyFont="1" applyBorder="1" applyAlignment="1">
      <alignment/>
    </xf>
    <xf numFmtId="0" fontId="36" fillId="33" borderId="26" xfId="0" applyFont="1" applyFill="1" applyBorder="1" applyAlignment="1">
      <alignment/>
    </xf>
    <xf numFmtId="4" fontId="37" fillId="0" borderId="0" xfId="0" applyNumberFormat="1" applyFont="1" applyAlignment="1">
      <alignment/>
    </xf>
    <xf numFmtId="4" fontId="36" fillId="33" borderId="0" xfId="0" applyNumberFormat="1" applyFont="1" applyFill="1" applyBorder="1" applyAlignment="1">
      <alignment wrapText="1"/>
    </xf>
    <xf numFmtId="0" fontId="36" fillId="33" borderId="0" xfId="0" applyFont="1" applyFill="1" applyBorder="1" applyAlignment="1">
      <alignment wrapText="1"/>
    </xf>
    <xf numFmtId="0" fontId="36" fillId="0" borderId="12" xfId="0" applyFont="1" applyBorder="1" applyAlignment="1">
      <alignment wrapText="1"/>
    </xf>
    <xf numFmtId="0" fontId="36" fillId="0" borderId="16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26" xfId="0" applyFont="1" applyBorder="1" applyAlignment="1">
      <alignment/>
    </xf>
    <xf numFmtId="0" fontId="36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27.8515625" style="1" bestFit="1" customWidth="1"/>
    <col min="2" max="2" width="16.28125" style="1" customWidth="1"/>
    <col min="3" max="3" width="17.00390625" style="1" customWidth="1"/>
    <col min="4" max="4" width="15.00390625" style="1" customWidth="1"/>
    <col min="5" max="5" width="15.7109375" style="1" customWidth="1"/>
    <col min="6" max="9" width="15.421875" style="1" bestFit="1" customWidth="1"/>
    <col min="10" max="10" width="13.140625" style="1" bestFit="1" customWidth="1"/>
    <col min="11" max="11" width="15.28125" style="1" customWidth="1"/>
    <col min="12" max="14" width="15.421875" style="1" bestFit="1" customWidth="1"/>
    <col min="15" max="15" width="13.140625" style="1" bestFit="1" customWidth="1"/>
    <col min="16" max="16" width="15.421875" style="1" bestFit="1" customWidth="1"/>
    <col min="17" max="17" width="9.140625" style="1" customWidth="1"/>
    <col min="18" max="18" width="11.28125" style="1" bestFit="1" customWidth="1"/>
    <col min="19" max="16384" width="9.140625" style="1" customWidth="1"/>
  </cols>
  <sheetData>
    <row r="1" spans="1:12" ht="15.75">
      <c r="A1" s="1" t="s">
        <v>0</v>
      </c>
      <c r="E1" s="1" t="s">
        <v>1</v>
      </c>
      <c r="L1" s="1" t="s">
        <v>2</v>
      </c>
    </row>
    <row r="2" spans="1:12" ht="15.75">
      <c r="A2" s="1" t="s">
        <v>3</v>
      </c>
      <c r="E2" s="1" t="s">
        <v>4</v>
      </c>
      <c r="L2" s="1" t="s">
        <v>5</v>
      </c>
    </row>
    <row r="3" spans="5:12" ht="15.75">
      <c r="E3" s="1" t="s">
        <v>6</v>
      </c>
      <c r="L3" s="1" t="s">
        <v>7</v>
      </c>
    </row>
    <row r="5" spans="4:9" ht="15.75">
      <c r="D5" s="1" t="s">
        <v>8</v>
      </c>
      <c r="I5" s="2"/>
    </row>
    <row r="6" spans="4:7" ht="15" customHeight="1">
      <c r="D6" s="1" t="s">
        <v>9</v>
      </c>
      <c r="G6" s="1" t="s">
        <v>10</v>
      </c>
    </row>
    <row r="7" ht="15.75" hidden="1">
      <c r="N7" s="1" t="s">
        <v>11</v>
      </c>
    </row>
    <row r="8" spans="1:10" ht="16.5" thickBot="1">
      <c r="A8" s="1" t="s">
        <v>12</v>
      </c>
      <c r="B8" s="2" t="s">
        <v>13</v>
      </c>
      <c r="C8" s="2"/>
      <c r="D8" s="2"/>
      <c r="E8" s="2"/>
      <c r="F8" s="2" t="s">
        <v>14</v>
      </c>
      <c r="G8" s="2" t="s">
        <v>15</v>
      </c>
      <c r="H8" s="2"/>
      <c r="I8" s="2"/>
      <c r="J8" s="2" t="s">
        <v>16</v>
      </c>
    </row>
    <row r="9" spans="1:14" ht="16.5" thickBot="1">
      <c r="A9" s="3" t="s">
        <v>17</v>
      </c>
      <c r="B9" s="4" t="s">
        <v>18</v>
      </c>
      <c r="C9" s="5" t="s">
        <v>19</v>
      </c>
      <c r="D9" s="5" t="s">
        <v>20</v>
      </c>
      <c r="E9" s="6" t="s">
        <v>21</v>
      </c>
      <c r="F9" s="4" t="s">
        <v>18</v>
      </c>
      <c r="G9" s="5" t="s">
        <v>19</v>
      </c>
      <c r="H9" s="5" t="s">
        <v>20</v>
      </c>
      <c r="I9" s="6" t="s">
        <v>22</v>
      </c>
      <c r="J9" s="4" t="s">
        <v>18</v>
      </c>
      <c r="K9" s="5" t="s">
        <v>19</v>
      </c>
      <c r="L9" s="5" t="s">
        <v>20</v>
      </c>
      <c r="M9" s="6" t="s">
        <v>23</v>
      </c>
      <c r="N9" s="7" t="s">
        <v>24</v>
      </c>
    </row>
    <row r="10" spans="1:18" ht="15.75">
      <c r="A10" s="8" t="s">
        <v>25</v>
      </c>
      <c r="B10" s="9">
        <v>7113594</v>
      </c>
      <c r="C10" s="10">
        <v>526210.7</v>
      </c>
      <c r="D10" s="10">
        <v>622396</v>
      </c>
      <c r="E10" s="11">
        <f>SUM(B10:D10)</f>
        <v>8262200.7</v>
      </c>
      <c r="F10" s="9">
        <v>6663926.4</v>
      </c>
      <c r="G10" s="10">
        <v>483072.07</v>
      </c>
      <c r="H10" s="10">
        <v>622396</v>
      </c>
      <c r="I10" s="11">
        <f>SUM(F10:H10)</f>
        <v>7769394.470000001</v>
      </c>
      <c r="J10" s="9">
        <v>7113594</v>
      </c>
      <c r="K10" s="10">
        <v>526210.7</v>
      </c>
      <c r="L10" s="10">
        <v>622396</v>
      </c>
      <c r="M10" s="11">
        <f>SUM(J10:L10)</f>
        <v>8262200.7</v>
      </c>
      <c r="N10" s="12">
        <f>E10+I10+M10</f>
        <v>24293795.87</v>
      </c>
      <c r="O10" s="13"/>
      <c r="P10" s="13"/>
      <c r="Q10" s="13"/>
      <c r="R10" s="13"/>
    </row>
    <row r="11" spans="1:18" ht="15.75">
      <c r="A11" s="14" t="s">
        <v>26</v>
      </c>
      <c r="B11" s="15">
        <v>36221.76</v>
      </c>
      <c r="C11" s="16">
        <v>706191.46</v>
      </c>
      <c r="D11" s="16">
        <v>23630</v>
      </c>
      <c r="E11" s="17">
        <f>SUM(B11:D11)</f>
        <v>766043.22</v>
      </c>
      <c r="F11" s="15">
        <v>33072.04</v>
      </c>
      <c r="G11" s="16">
        <v>664596.67</v>
      </c>
      <c r="H11" s="16">
        <v>22118</v>
      </c>
      <c r="I11" s="17">
        <f>SUM(F11:H11)</f>
        <v>719786.7100000001</v>
      </c>
      <c r="J11" s="15">
        <v>36221.76</v>
      </c>
      <c r="K11" s="16">
        <v>706191.46</v>
      </c>
      <c r="L11" s="16">
        <v>23630</v>
      </c>
      <c r="M11" s="17">
        <f>SUM(J11:L11)</f>
        <v>766043.22</v>
      </c>
      <c r="N11" s="18">
        <f>E11+I11+M11</f>
        <v>2251873.1500000004</v>
      </c>
      <c r="O11" s="13"/>
      <c r="P11" s="13"/>
      <c r="Q11" s="13"/>
      <c r="R11" s="13"/>
    </row>
    <row r="12" spans="1:18" ht="15.75">
      <c r="A12" s="14" t="s">
        <v>27</v>
      </c>
      <c r="B12" s="15">
        <v>1295805.98</v>
      </c>
      <c r="C12" s="16"/>
      <c r="D12" s="16">
        <v>56952</v>
      </c>
      <c r="E12" s="17">
        <f>SUM(B12:D12)</f>
        <v>1352757.98</v>
      </c>
      <c r="F12" s="15">
        <v>1218512.3</v>
      </c>
      <c r="G12" s="16"/>
      <c r="H12" s="16">
        <v>53707</v>
      </c>
      <c r="I12" s="17">
        <f>SUM(F12:H12)</f>
        <v>1272219.3</v>
      </c>
      <c r="J12" s="15">
        <v>1295805.98</v>
      </c>
      <c r="K12" s="16"/>
      <c r="L12" s="16">
        <v>56952</v>
      </c>
      <c r="M12" s="17">
        <f>SUM(J12:L12)</f>
        <v>1352757.98</v>
      </c>
      <c r="N12" s="18">
        <f>E12+I12+M12</f>
        <v>3977735.2600000002</v>
      </c>
      <c r="O12" s="13"/>
      <c r="P12" s="13"/>
      <c r="Q12" s="13"/>
      <c r="R12" s="13"/>
    </row>
    <row r="13" spans="1:18" ht="15.75">
      <c r="A13" s="14" t="s">
        <v>28</v>
      </c>
      <c r="B13" s="15">
        <v>123741.62</v>
      </c>
      <c r="C13" s="16">
        <v>425398.39</v>
      </c>
      <c r="D13" s="16">
        <v>855</v>
      </c>
      <c r="E13" s="17">
        <f>SUM(B13:D13)</f>
        <v>549995.01</v>
      </c>
      <c r="F13" s="15">
        <v>115706.45</v>
      </c>
      <c r="G13" s="16">
        <v>397209.59</v>
      </c>
      <c r="H13" s="16">
        <v>765</v>
      </c>
      <c r="I13" s="17">
        <f>SUM(F13:H13)</f>
        <v>513681.04000000004</v>
      </c>
      <c r="J13" s="15">
        <v>123741.62</v>
      </c>
      <c r="K13" s="16">
        <v>425398.39</v>
      </c>
      <c r="L13" s="16">
        <v>855</v>
      </c>
      <c r="M13" s="17">
        <f>SUM(J13:L13)</f>
        <v>549995.01</v>
      </c>
      <c r="N13" s="18">
        <f>E13+I13+M13</f>
        <v>1613671.06</v>
      </c>
      <c r="O13" s="13"/>
      <c r="P13" s="13"/>
      <c r="Q13" s="13"/>
      <c r="R13" s="13"/>
    </row>
    <row r="14" spans="1:14" ht="16.5" thickBot="1">
      <c r="A14" s="19"/>
      <c r="B14" s="20">
        <f>SUM(B10:B13)</f>
        <v>8569363.36</v>
      </c>
      <c r="C14" s="21">
        <f aca="true" t="shared" si="0" ref="C14:N14">SUM(C10:C13)</f>
        <v>1657800.5499999998</v>
      </c>
      <c r="D14" s="21">
        <f t="shared" si="0"/>
        <v>703833</v>
      </c>
      <c r="E14" s="22">
        <f t="shared" si="0"/>
        <v>10930996.91</v>
      </c>
      <c r="F14" s="20">
        <f t="shared" si="0"/>
        <v>8031217.19</v>
      </c>
      <c r="G14" s="21">
        <f t="shared" si="0"/>
        <v>1544878.33</v>
      </c>
      <c r="H14" s="21">
        <f t="shared" si="0"/>
        <v>698986</v>
      </c>
      <c r="I14" s="22">
        <f t="shared" si="0"/>
        <v>10275081.520000003</v>
      </c>
      <c r="J14" s="20">
        <f t="shared" si="0"/>
        <v>8569363.36</v>
      </c>
      <c r="K14" s="21">
        <f t="shared" si="0"/>
        <v>1657800.5499999998</v>
      </c>
      <c r="L14" s="21">
        <f t="shared" si="0"/>
        <v>703833</v>
      </c>
      <c r="M14" s="22">
        <f t="shared" si="0"/>
        <v>10930996.91</v>
      </c>
      <c r="N14" s="23">
        <f t="shared" si="0"/>
        <v>32137075.340000004</v>
      </c>
    </row>
    <row r="15" spans="8:14" ht="15.75">
      <c r="H15" s="24">
        <v>10931000</v>
      </c>
      <c r="I15" s="24">
        <v>10275140</v>
      </c>
      <c r="N15" s="13"/>
    </row>
    <row r="16" spans="1:14" ht="16.5" thickBot="1">
      <c r="A16" s="1" t="s">
        <v>12</v>
      </c>
      <c r="B16" s="2" t="s">
        <v>29</v>
      </c>
      <c r="C16" s="2"/>
      <c r="D16" s="2"/>
      <c r="E16" s="2"/>
      <c r="F16" s="2" t="s">
        <v>30</v>
      </c>
      <c r="G16" s="2"/>
      <c r="H16" s="2"/>
      <c r="I16" s="2"/>
      <c r="J16" s="2" t="s">
        <v>31</v>
      </c>
      <c r="L16" s="13"/>
      <c r="N16" s="13"/>
    </row>
    <row r="17" spans="1:14" ht="16.5" thickBot="1">
      <c r="A17" s="3" t="s">
        <v>17</v>
      </c>
      <c r="B17" s="4" t="s">
        <v>18</v>
      </c>
      <c r="C17" s="5" t="s">
        <v>19</v>
      </c>
      <c r="D17" s="5" t="s">
        <v>20</v>
      </c>
      <c r="E17" s="6" t="s">
        <v>32</v>
      </c>
      <c r="F17" s="4" t="s">
        <v>18</v>
      </c>
      <c r="G17" s="5" t="s">
        <v>19</v>
      </c>
      <c r="H17" s="5" t="s">
        <v>20</v>
      </c>
      <c r="I17" s="6" t="s">
        <v>33</v>
      </c>
      <c r="J17" s="4" t="s">
        <v>18</v>
      </c>
      <c r="K17" s="5" t="s">
        <v>19</v>
      </c>
      <c r="L17" s="5" t="s">
        <v>20</v>
      </c>
      <c r="M17" s="6" t="s">
        <v>34</v>
      </c>
      <c r="N17" s="7" t="s">
        <v>35</v>
      </c>
    </row>
    <row r="18" spans="1:14" ht="15.75">
      <c r="A18" s="25" t="s">
        <v>25</v>
      </c>
      <c r="B18" s="9">
        <v>7067521.5</v>
      </c>
      <c r="C18" s="10">
        <v>597809.03</v>
      </c>
      <c r="D18" s="10">
        <v>728755</v>
      </c>
      <c r="E18" s="11">
        <f>SUM(B18:D18)</f>
        <v>8394085.530000001</v>
      </c>
      <c r="F18" s="9">
        <v>7067521.5</v>
      </c>
      <c r="G18" s="10">
        <v>597809.03</v>
      </c>
      <c r="H18" s="10">
        <v>728755</v>
      </c>
      <c r="I18" s="11">
        <f>SUM(F18:H18)</f>
        <v>8394085.530000001</v>
      </c>
      <c r="J18" s="9">
        <v>7067521.5</v>
      </c>
      <c r="K18" s="10">
        <v>597809.03</v>
      </c>
      <c r="L18" s="10">
        <v>728755</v>
      </c>
      <c r="M18" s="11">
        <f>SUM(J18:L18)</f>
        <v>8394085.530000001</v>
      </c>
      <c r="N18" s="26">
        <f>E18+I18+M18</f>
        <v>25182256.590000004</v>
      </c>
    </row>
    <row r="19" spans="1:14" ht="15.75">
      <c r="A19" s="27" t="s">
        <v>26</v>
      </c>
      <c r="B19" s="15">
        <v>34646.9</v>
      </c>
      <c r="C19" s="16">
        <v>733923.15</v>
      </c>
      <c r="D19" s="16">
        <v>25997</v>
      </c>
      <c r="E19" s="17">
        <f>SUM(B19:D19)</f>
        <v>794567.05</v>
      </c>
      <c r="F19" s="15">
        <v>34646.9</v>
      </c>
      <c r="G19" s="16">
        <v>733923.15</v>
      </c>
      <c r="H19" s="16">
        <v>25997</v>
      </c>
      <c r="I19" s="17">
        <f>SUM(F19:H19)</f>
        <v>794567.05</v>
      </c>
      <c r="J19" s="15">
        <v>34646.9</v>
      </c>
      <c r="K19" s="16">
        <v>733923.15</v>
      </c>
      <c r="L19" s="16">
        <v>25997</v>
      </c>
      <c r="M19" s="17">
        <f>SUM(J19:L19)</f>
        <v>794567.05</v>
      </c>
      <c r="N19" s="28">
        <f>E19+I19+M19</f>
        <v>2383701.1500000004</v>
      </c>
    </row>
    <row r="20" spans="1:14" ht="15.75">
      <c r="A20" s="27" t="s">
        <v>27</v>
      </c>
      <c r="B20" s="15">
        <v>1310961.6</v>
      </c>
      <c r="C20" s="16"/>
      <c r="D20" s="16">
        <v>99995</v>
      </c>
      <c r="E20" s="17">
        <f>SUM(B20:D20)</f>
        <v>1410956.6</v>
      </c>
      <c r="F20" s="15">
        <v>1310961.6</v>
      </c>
      <c r="G20" s="16"/>
      <c r="H20" s="16">
        <v>99995</v>
      </c>
      <c r="I20" s="17">
        <f>SUM(F20:H20)</f>
        <v>1410956.6</v>
      </c>
      <c r="J20" s="15">
        <v>1310961.6</v>
      </c>
      <c r="K20" s="16"/>
      <c r="L20" s="16">
        <v>99995</v>
      </c>
      <c r="M20" s="17">
        <f>SUM(J20:L20)</f>
        <v>1410956.6</v>
      </c>
      <c r="N20" s="28">
        <f>E20+I20+M20</f>
        <v>4232869.800000001</v>
      </c>
    </row>
    <row r="21" spans="1:14" ht="15.75">
      <c r="A21" s="27" t="s">
        <v>28</v>
      </c>
      <c r="B21" s="15">
        <v>123741.62</v>
      </c>
      <c r="C21" s="16">
        <v>425398.39</v>
      </c>
      <c r="D21" s="16">
        <v>855</v>
      </c>
      <c r="E21" s="17">
        <f>SUM(B21:D21)</f>
        <v>549995.01</v>
      </c>
      <c r="F21" s="15">
        <v>123741.62</v>
      </c>
      <c r="G21" s="16">
        <v>425398.39</v>
      </c>
      <c r="H21" s="16">
        <v>855</v>
      </c>
      <c r="I21" s="17">
        <f>SUM(F21:H21)</f>
        <v>549995.01</v>
      </c>
      <c r="J21" s="15">
        <v>123741.62</v>
      </c>
      <c r="K21" s="16">
        <v>425398.39</v>
      </c>
      <c r="L21" s="16">
        <v>855</v>
      </c>
      <c r="M21" s="17">
        <f>SUM(J21:L21)</f>
        <v>549995.01</v>
      </c>
      <c r="N21" s="28">
        <f>E21+I21+M21</f>
        <v>1649985.03</v>
      </c>
    </row>
    <row r="22" spans="1:14" ht="16.5" thickBot="1">
      <c r="A22" s="19"/>
      <c r="B22" s="20">
        <f>SUM(B18:B21)</f>
        <v>8536871.62</v>
      </c>
      <c r="C22" s="21">
        <f aca="true" t="shared" si="1" ref="C22:N22">SUM(C18:C21)</f>
        <v>1757130.5700000003</v>
      </c>
      <c r="D22" s="21">
        <f t="shared" si="1"/>
        <v>855602</v>
      </c>
      <c r="E22" s="22">
        <f t="shared" si="1"/>
        <v>11149604.190000001</v>
      </c>
      <c r="F22" s="20">
        <f t="shared" si="1"/>
        <v>8536871.62</v>
      </c>
      <c r="G22" s="21">
        <f t="shared" si="1"/>
        <v>1757130.5700000003</v>
      </c>
      <c r="H22" s="21">
        <f t="shared" si="1"/>
        <v>855602</v>
      </c>
      <c r="I22" s="22">
        <f t="shared" si="1"/>
        <v>11149604.190000001</v>
      </c>
      <c r="J22" s="20">
        <f t="shared" si="1"/>
        <v>8536871.62</v>
      </c>
      <c r="K22" s="21">
        <f t="shared" si="1"/>
        <v>1757130.5700000003</v>
      </c>
      <c r="L22" s="21">
        <f t="shared" si="1"/>
        <v>855602</v>
      </c>
      <c r="M22" s="22">
        <f t="shared" si="1"/>
        <v>11149604.190000001</v>
      </c>
      <c r="N22" s="23">
        <f t="shared" si="1"/>
        <v>33448812.570000004</v>
      </c>
    </row>
    <row r="23" spans="12:14" ht="15.75">
      <c r="L23" s="13"/>
      <c r="M23" s="1" t="s">
        <v>36</v>
      </c>
      <c r="N23" s="13"/>
    </row>
    <row r="24" spans="1:14" ht="16.5" thickBot="1">
      <c r="A24" s="1" t="s">
        <v>12</v>
      </c>
      <c r="B24" s="2" t="s">
        <v>37</v>
      </c>
      <c r="C24" s="2"/>
      <c r="D24" s="2"/>
      <c r="E24" s="2"/>
      <c r="F24" s="2" t="s">
        <v>38</v>
      </c>
      <c r="G24" s="2"/>
      <c r="H24" s="2"/>
      <c r="I24" s="2"/>
      <c r="J24" s="2" t="s">
        <v>39</v>
      </c>
      <c r="M24" s="1" t="s">
        <v>40</v>
      </c>
      <c r="N24" s="13"/>
    </row>
    <row r="25" spans="1:14" ht="16.5" thickBot="1">
      <c r="A25" s="3" t="s">
        <v>17</v>
      </c>
      <c r="B25" s="4" t="s">
        <v>18</v>
      </c>
      <c r="C25" s="5" t="s">
        <v>19</v>
      </c>
      <c r="D25" s="5" t="s">
        <v>20</v>
      </c>
      <c r="E25" s="6" t="s">
        <v>41</v>
      </c>
      <c r="F25" s="4" t="s">
        <v>18</v>
      </c>
      <c r="G25" s="5" t="s">
        <v>19</v>
      </c>
      <c r="H25" s="5" t="s">
        <v>20</v>
      </c>
      <c r="I25" s="6" t="s">
        <v>42</v>
      </c>
      <c r="J25" s="4" t="s">
        <v>18</v>
      </c>
      <c r="K25" s="5" t="s">
        <v>19</v>
      </c>
      <c r="L25" s="5" t="s">
        <v>20</v>
      </c>
      <c r="M25" s="6" t="s">
        <v>43</v>
      </c>
      <c r="N25" s="7" t="s">
        <v>44</v>
      </c>
    </row>
    <row r="26" spans="1:14" ht="15.75">
      <c r="A26" s="25" t="s">
        <v>25</v>
      </c>
      <c r="B26" s="9"/>
      <c r="C26" s="10"/>
      <c r="D26" s="10"/>
      <c r="E26" s="11">
        <f>SUM(B26:D26)</f>
        <v>0</v>
      </c>
      <c r="F26" s="9"/>
      <c r="G26" s="10"/>
      <c r="H26" s="10"/>
      <c r="I26" s="11">
        <f>SUM(F26:H26)</f>
        <v>0</v>
      </c>
      <c r="J26" s="9"/>
      <c r="K26" s="10"/>
      <c r="L26" s="10"/>
      <c r="M26" s="11">
        <f>SUM(J26:L26)</f>
        <v>0</v>
      </c>
      <c r="N26" s="26">
        <f>E26+I26+M26</f>
        <v>0</v>
      </c>
    </row>
    <row r="27" spans="1:14" ht="15.75">
      <c r="A27" s="27" t="s">
        <v>26</v>
      </c>
      <c r="B27" s="15"/>
      <c r="C27" s="16"/>
      <c r="D27" s="16"/>
      <c r="E27" s="17">
        <f>SUM(B27:D27)</f>
        <v>0</v>
      </c>
      <c r="F27" s="15"/>
      <c r="G27" s="16"/>
      <c r="H27" s="16"/>
      <c r="I27" s="17">
        <f>SUM(F27:H27)</f>
        <v>0</v>
      </c>
      <c r="J27" s="15"/>
      <c r="K27" s="16"/>
      <c r="L27" s="16"/>
      <c r="M27" s="17">
        <f>SUM(J27:L27)</f>
        <v>0</v>
      </c>
      <c r="N27" s="28">
        <f>E27+I27+M27</f>
        <v>0</v>
      </c>
    </row>
    <row r="28" spans="1:14" ht="15.75">
      <c r="A28" s="27" t="s">
        <v>27</v>
      </c>
      <c r="B28" s="15"/>
      <c r="C28" s="16"/>
      <c r="D28" s="16"/>
      <c r="E28" s="17">
        <f>SUM(B28:D28)</f>
        <v>0</v>
      </c>
      <c r="F28" s="15"/>
      <c r="G28" s="16"/>
      <c r="H28" s="16"/>
      <c r="I28" s="17">
        <f>SUM(F28:H28)</f>
        <v>0</v>
      </c>
      <c r="J28" s="15"/>
      <c r="K28" s="16"/>
      <c r="L28" s="16"/>
      <c r="M28" s="17">
        <f>SUM(J28:L28)</f>
        <v>0</v>
      </c>
      <c r="N28" s="28">
        <f>E28+I28+M28</f>
        <v>0</v>
      </c>
    </row>
    <row r="29" spans="1:14" ht="15.75">
      <c r="A29" s="27" t="s">
        <v>28</v>
      </c>
      <c r="B29" s="15"/>
      <c r="C29" s="16"/>
      <c r="D29" s="16"/>
      <c r="E29" s="17">
        <f>SUM(B29:D29)</f>
        <v>0</v>
      </c>
      <c r="F29" s="15"/>
      <c r="G29" s="16"/>
      <c r="H29" s="16"/>
      <c r="I29" s="17">
        <f>SUM(F29:H29)</f>
        <v>0</v>
      </c>
      <c r="J29" s="15"/>
      <c r="K29" s="16"/>
      <c r="L29" s="16"/>
      <c r="M29" s="17">
        <f>SUM(J29:L29)</f>
        <v>0</v>
      </c>
      <c r="N29" s="28">
        <f>E29+I29+M29</f>
        <v>0</v>
      </c>
    </row>
    <row r="30" spans="1:14" ht="16.5" thickBot="1">
      <c r="A30" s="19"/>
      <c r="B30" s="20">
        <f>SUM(B26:B29)</f>
        <v>0</v>
      </c>
      <c r="C30" s="21">
        <f aca="true" t="shared" si="2" ref="C30:N30">SUM(C26:C29)</f>
        <v>0</v>
      </c>
      <c r="D30" s="21">
        <f t="shared" si="2"/>
        <v>0</v>
      </c>
      <c r="E30" s="22">
        <f t="shared" si="2"/>
        <v>0</v>
      </c>
      <c r="F30" s="20">
        <f t="shared" si="2"/>
        <v>0</v>
      </c>
      <c r="G30" s="21">
        <f t="shared" si="2"/>
        <v>0</v>
      </c>
      <c r="H30" s="21">
        <f t="shared" si="2"/>
        <v>0</v>
      </c>
      <c r="I30" s="22">
        <f t="shared" si="2"/>
        <v>0</v>
      </c>
      <c r="J30" s="20">
        <f t="shared" si="2"/>
        <v>0</v>
      </c>
      <c r="K30" s="21">
        <f t="shared" si="2"/>
        <v>0</v>
      </c>
      <c r="L30" s="21">
        <f t="shared" si="2"/>
        <v>0</v>
      </c>
      <c r="M30" s="22">
        <f t="shared" si="2"/>
        <v>0</v>
      </c>
      <c r="N30" s="23">
        <f t="shared" si="2"/>
        <v>0</v>
      </c>
    </row>
    <row r="31" spans="12:14" ht="15.75">
      <c r="L31" s="13"/>
      <c r="M31" s="1" t="s">
        <v>36</v>
      </c>
      <c r="N31" s="13"/>
    </row>
    <row r="32" spans="1:14" ht="16.5" thickBot="1">
      <c r="A32" s="1" t="s">
        <v>12</v>
      </c>
      <c r="B32" s="2" t="s">
        <v>45</v>
      </c>
      <c r="C32" s="2"/>
      <c r="D32" s="2"/>
      <c r="E32" s="2"/>
      <c r="F32" s="2" t="s">
        <v>46</v>
      </c>
      <c r="G32" s="2"/>
      <c r="H32" s="2"/>
      <c r="I32" s="2"/>
      <c r="J32" s="2" t="s">
        <v>47</v>
      </c>
      <c r="M32" s="1" t="s">
        <v>40</v>
      </c>
      <c r="N32" s="13"/>
    </row>
    <row r="33" spans="1:14" ht="16.5" thickBot="1">
      <c r="A33" s="3" t="s">
        <v>17</v>
      </c>
      <c r="B33" s="4" t="s">
        <v>18</v>
      </c>
      <c r="C33" s="5" t="s">
        <v>19</v>
      </c>
      <c r="D33" s="5" t="s">
        <v>20</v>
      </c>
      <c r="E33" s="6" t="s">
        <v>48</v>
      </c>
      <c r="F33" s="4" t="s">
        <v>18</v>
      </c>
      <c r="G33" s="5" t="s">
        <v>19</v>
      </c>
      <c r="H33" s="5" t="s">
        <v>20</v>
      </c>
      <c r="I33" s="6" t="s">
        <v>49</v>
      </c>
      <c r="J33" s="4" t="s">
        <v>18</v>
      </c>
      <c r="K33" s="5" t="s">
        <v>19</v>
      </c>
      <c r="L33" s="5" t="s">
        <v>20</v>
      </c>
      <c r="M33" s="6" t="s">
        <v>50</v>
      </c>
      <c r="N33" s="7" t="s">
        <v>51</v>
      </c>
    </row>
    <row r="34" spans="1:14" ht="15.75">
      <c r="A34" s="25" t="s">
        <v>25</v>
      </c>
      <c r="B34" s="9"/>
      <c r="C34" s="10"/>
      <c r="D34" s="10"/>
      <c r="E34" s="11">
        <f>SUM(B34:D34)</f>
        <v>0</v>
      </c>
      <c r="F34" s="9"/>
      <c r="G34" s="10"/>
      <c r="H34" s="10"/>
      <c r="I34" s="11">
        <f>SUM(F34:H34)</f>
        <v>0</v>
      </c>
      <c r="J34" s="9"/>
      <c r="K34" s="10"/>
      <c r="L34" s="10"/>
      <c r="M34" s="11">
        <f>SUM(J34:L34)</f>
        <v>0</v>
      </c>
      <c r="N34" s="26">
        <f>E34+I34+M34</f>
        <v>0</v>
      </c>
    </row>
    <row r="35" spans="1:14" ht="15.75">
      <c r="A35" s="27" t="s">
        <v>26</v>
      </c>
      <c r="B35" s="15"/>
      <c r="C35" s="16"/>
      <c r="D35" s="16"/>
      <c r="E35" s="17">
        <f>SUM(B35:D35)</f>
        <v>0</v>
      </c>
      <c r="F35" s="15"/>
      <c r="G35" s="16"/>
      <c r="H35" s="16"/>
      <c r="I35" s="29">
        <f>SUM(F35:H35)</f>
        <v>0</v>
      </c>
      <c r="J35" s="15"/>
      <c r="K35" s="16"/>
      <c r="L35" s="16"/>
      <c r="M35" s="17">
        <f>SUM(J35:L35)</f>
        <v>0</v>
      </c>
      <c r="N35" s="28">
        <f>E35+I35+M35</f>
        <v>0</v>
      </c>
    </row>
    <row r="36" spans="1:14" ht="15.75">
      <c r="A36" s="27" t="s">
        <v>27</v>
      </c>
      <c r="B36" s="15"/>
      <c r="C36" s="16"/>
      <c r="D36" s="16"/>
      <c r="E36" s="17">
        <f>SUM(B36:D36)</f>
        <v>0</v>
      </c>
      <c r="F36" s="15"/>
      <c r="G36" s="16"/>
      <c r="H36" s="16"/>
      <c r="I36" s="29">
        <f>SUM(F36:H36)</f>
        <v>0</v>
      </c>
      <c r="J36" s="15"/>
      <c r="K36" s="16"/>
      <c r="L36" s="16"/>
      <c r="M36" s="17">
        <f>SUM(J36:L36)</f>
        <v>0</v>
      </c>
      <c r="N36" s="28">
        <f>E36+I36+M36</f>
        <v>0</v>
      </c>
    </row>
    <row r="37" spans="1:14" ht="15.75">
      <c r="A37" s="27" t="s">
        <v>28</v>
      </c>
      <c r="B37" s="15"/>
      <c r="C37" s="16"/>
      <c r="D37" s="16"/>
      <c r="E37" s="17">
        <f>SUM(B37:D37)</f>
        <v>0</v>
      </c>
      <c r="F37" s="15"/>
      <c r="G37" s="16"/>
      <c r="H37" s="16"/>
      <c r="I37" s="29">
        <f>SUM(F37:H37)</f>
        <v>0</v>
      </c>
      <c r="J37" s="15"/>
      <c r="K37" s="16"/>
      <c r="L37" s="16"/>
      <c r="M37" s="17">
        <f>SUM(J37:L37)</f>
        <v>0</v>
      </c>
      <c r="N37" s="28">
        <f>E37+I37+M37</f>
        <v>0</v>
      </c>
    </row>
    <row r="38" spans="1:14" ht="16.5" thickBot="1">
      <c r="A38" s="19"/>
      <c r="B38" s="20">
        <f>SUM(B34:B37)</f>
        <v>0</v>
      </c>
      <c r="C38" s="21">
        <f aca="true" t="shared" si="3" ref="C38:M38">SUM(C34:C37)</f>
        <v>0</v>
      </c>
      <c r="D38" s="21">
        <f t="shared" si="3"/>
        <v>0</v>
      </c>
      <c r="E38" s="22">
        <f t="shared" si="3"/>
        <v>0</v>
      </c>
      <c r="F38" s="20">
        <f>SUM(F34:F37)</f>
        <v>0</v>
      </c>
      <c r="G38" s="20">
        <f>SUM(G34:G37)</f>
        <v>0</v>
      </c>
      <c r="H38" s="20">
        <f>SUM(H34:H37)</f>
        <v>0</v>
      </c>
      <c r="I38" s="20">
        <f>SUM(I34:I37)</f>
        <v>0</v>
      </c>
      <c r="J38" s="20">
        <f>SUM(J34:J37)</f>
        <v>0</v>
      </c>
      <c r="K38" s="21">
        <f t="shared" si="3"/>
        <v>0</v>
      </c>
      <c r="L38" s="21">
        <f t="shared" si="3"/>
        <v>0</v>
      </c>
      <c r="M38" s="22">
        <f t="shared" si="3"/>
        <v>0</v>
      </c>
      <c r="N38" s="23">
        <f>SUM(N34:N37)</f>
        <v>0</v>
      </c>
    </row>
    <row r="39" spans="9:14" ht="16.5" thickBot="1">
      <c r="I39" s="13"/>
      <c r="M39" s="13"/>
      <c r="N39" s="13"/>
    </row>
    <row r="40" spans="1:15" ht="16.5" thickBot="1">
      <c r="A40" s="4" t="s">
        <v>17</v>
      </c>
      <c r="B40" s="5" t="s">
        <v>18</v>
      </c>
      <c r="C40" s="5" t="s">
        <v>19</v>
      </c>
      <c r="D40" s="5" t="s">
        <v>20</v>
      </c>
      <c r="E40" s="5" t="s">
        <v>52</v>
      </c>
      <c r="I40" s="30"/>
      <c r="J40" s="31"/>
      <c r="K40" s="31"/>
      <c r="L40" s="31"/>
      <c r="M40" s="31"/>
      <c r="N40" s="31"/>
      <c r="O40" s="30"/>
    </row>
    <row r="41" spans="1:15" ht="15.75">
      <c r="A41" s="32" t="s">
        <v>25</v>
      </c>
      <c r="B41" s="10">
        <f>B10+F10+J10+B18+F18+J18+B26+F26+J26+B34+F34+J34</f>
        <v>42093678.9</v>
      </c>
      <c r="C41" s="10">
        <f aca="true" t="shared" si="4" ref="C41:D44">C10+G10+K10+C18+G18+K18+C26+G26+K26+C34+G34+K34</f>
        <v>3328920.5600000005</v>
      </c>
      <c r="D41" s="10">
        <f t="shared" si="4"/>
        <v>4053453</v>
      </c>
      <c r="E41" s="33">
        <f>SUM(B41:D41)</f>
        <v>49476052.46</v>
      </c>
      <c r="I41" s="31"/>
      <c r="J41" s="31"/>
      <c r="K41" s="31"/>
      <c r="L41" s="31"/>
      <c r="M41" s="31"/>
      <c r="N41" s="31"/>
      <c r="O41" s="30"/>
    </row>
    <row r="42" spans="1:15" ht="15.75">
      <c r="A42" s="34" t="s">
        <v>26</v>
      </c>
      <c r="B42" s="10">
        <f>B11+F11+J11+B19+F19+J19+B27+F27+J27+B35+F35+J35</f>
        <v>209456.25999999998</v>
      </c>
      <c r="C42" s="10">
        <f t="shared" si="4"/>
        <v>4278749.04</v>
      </c>
      <c r="D42" s="10">
        <f t="shared" si="4"/>
        <v>147369</v>
      </c>
      <c r="E42" s="35">
        <f>SUM(B42:D42)</f>
        <v>4635574.3</v>
      </c>
      <c r="I42" s="31"/>
      <c r="J42" s="31"/>
      <c r="K42" s="31"/>
      <c r="L42" s="31"/>
      <c r="M42" s="31"/>
      <c r="N42" s="30"/>
      <c r="O42" s="30"/>
    </row>
    <row r="43" spans="1:15" ht="15.75">
      <c r="A43" s="34" t="s">
        <v>27</v>
      </c>
      <c r="B43" s="10">
        <f>B12+F12+J12+B20+F20+J20+B28+F28+J28+B36+F36+J36</f>
        <v>7743009.0600000005</v>
      </c>
      <c r="C43" s="10">
        <f t="shared" si="4"/>
        <v>0</v>
      </c>
      <c r="D43" s="10">
        <f t="shared" si="4"/>
        <v>467596</v>
      </c>
      <c r="E43" s="35">
        <f>SUM(B43:D43)</f>
        <v>8210605.0600000005</v>
      </c>
      <c r="H43" s="2"/>
      <c r="I43" s="30"/>
      <c r="J43" s="31"/>
      <c r="K43" s="31"/>
      <c r="L43" s="31"/>
      <c r="M43" s="31"/>
      <c r="N43" s="36"/>
      <c r="O43" s="30"/>
    </row>
    <row r="44" spans="1:15" ht="15.75">
      <c r="A44" s="34" t="s">
        <v>28</v>
      </c>
      <c r="B44" s="10">
        <f>B13+F13+J13+B21+F21+J21+B29+F29+J29+B37+F37+J37</f>
        <v>734414.5499999999</v>
      </c>
      <c r="C44" s="10">
        <f t="shared" si="4"/>
        <v>2524201.5400000005</v>
      </c>
      <c r="D44" s="10">
        <f t="shared" si="4"/>
        <v>5040</v>
      </c>
      <c r="E44" s="35">
        <f>SUM(B44:D44)</f>
        <v>3263656.0900000003</v>
      </c>
      <c r="F44" s="1" t="s">
        <v>36</v>
      </c>
      <c r="G44" s="1" t="s">
        <v>53</v>
      </c>
      <c r="H44" s="2" t="s">
        <v>54</v>
      </c>
      <c r="J44" s="31"/>
      <c r="K44" s="31"/>
      <c r="L44" s="31"/>
      <c r="M44" s="31"/>
      <c r="N44" s="36"/>
      <c r="O44" s="30"/>
    </row>
    <row r="45" spans="1:15" ht="16.5" thickBot="1">
      <c r="A45" s="37"/>
      <c r="B45" s="21">
        <f>SUM(B41:B44)</f>
        <v>50780558.769999996</v>
      </c>
      <c r="C45" s="21">
        <f>SUM(C41:C44)</f>
        <v>10131871.14</v>
      </c>
      <c r="D45" s="21">
        <f>SUM(D41:D44)</f>
        <v>4673458</v>
      </c>
      <c r="E45" s="21">
        <f>SUM(E41:E44)</f>
        <v>65585887.910000004</v>
      </c>
      <c r="F45" s="13">
        <v>65586000</v>
      </c>
      <c r="G45" s="13"/>
      <c r="H45" s="38">
        <v>65586000</v>
      </c>
      <c r="I45" s="13"/>
      <c r="J45" s="39"/>
      <c r="K45" s="39"/>
      <c r="L45" s="39"/>
      <c r="M45" s="31"/>
      <c r="N45" s="36"/>
      <c r="O45" s="30"/>
    </row>
    <row r="46" spans="6:15" ht="16.5" thickBot="1">
      <c r="F46" s="13"/>
      <c r="G46" s="13"/>
      <c r="H46" s="13"/>
      <c r="I46" s="13"/>
      <c r="J46" s="40"/>
      <c r="K46" s="31"/>
      <c r="L46" s="31"/>
      <c r="M46" s="31"/>
      <c r="N46" s="36"/>
      <c r="O46" s="30"/>
    </row>
    <row r="47" spans="1:15" ht="32.25" thickBot="1">
      <c r="A47" s="4" t="s">
        <v>17</v>
      </c>
      <c r="B47" s="5" t="s">
        <v>18</v>
      </c>
      <c r="C47" s="5" t="s">
        <v>19</v>
      </c>
      <c r="D47" s="5" t="s">
        <v>20</v>
      </c>
      <c r="E47" s="41" t="s">
        <v>55</v>
      </c>
      <c r="G47" s="1" t="s">
        <v>56</v>
      </c>
      <c r="H47" s="13">
        <f>H45-E45</f>
        <v>112.0899999961257</v>
      </c>
      <c r="I47" s="30"/>
      <c r="J47" s="30"/>
      <c r="K47" s="36"/>
      <c r="L47" s="36"/>
      <c r="M47" s="36"/>
      <c r="N47" s="36"/>
      <c r="O47" s="30"/>
    </row>
    <row r="48" spans="1:15" ht="15.75">
      <c r="A48" s="42" t="s">
        <v>25</v>
      </c>
      <c r="B48" s="10">
        <f>B10+F10+J10</f>
        <v>20891114.4</v>
      </c>
      <c r="C48" s="10">
        <f aca="true" t="shared" si="5" ref="C48:D51">C10+G10+K10</f>
        <v>1535493.47</v>
      </c>
      <c r="D48" s="10">
        <f t="shared" si="5"/>
        <v>1867188</v>
      </c>
      <c r="E48" s="33">
        <f>SUM(B48:D48)</f>
        <v>24293795.869999997</v>
      </c>
      <c r="F48" s="13"/>
      <c r="G48" s="13"/>
      <c r="H48" s="13"/>
      <c r="I48" s="13"/>
      <c r="J48" s="13"/>
      <c r="N48" s="13"/>
      <c r="O48" s="13"/>
    </row>
    <row r="49" spans="1:15" ht="15.75">
      <c r="A49" s="43" t="s">
        <v>26</v>
      </c>
      <c r="B49" s="10">
        <f>B11+F11+J11</f>
        <v>105515.56</v>
      </c>
      <c r="C49" s="10">
        <f t="shared" si="5"/>
        <v>2076979.5899999999</v>
      </c>
      <c r="D49" s="10">
        <f t="shared" si="5"/>
        <v>69378</v>
      </c>
      <c r="E49" s="35">
        <f>SUM(B49:D49)</f>
        <v>2251873.15</v>
      </c>
      <c r="F49" s="13"/>
      <c r="G49" s="13"/>
      <c r="H49" s="13"/>
      <c r="I49" s="13"/>
      <c r="J49" s="13"/>
      <c r="N49" s="13"/>
      <c r="O49" s="13"/>
    </row>
    <row r="50" spans="1:15" ht="15.75">
      <c r="A50" s="43" t="s">
        <v>27</v>
      </c>
      <c r="B50" s="10">
        <f>B12+F12+J12</f>
        <v>3810124.2600000002</v>
      </c>
      <c r="C50" s="10">
        <f t="shared" si="5"/>
        <v>0</v>
      </c>
      <c r="D50" s="10">
        <f t="shared" si="5"/>
        <v>167611</v>
      </c>
      <c r="E50" s="35">
        <f>SUM(B50:D50)</f>
        <v>3977735.2600000002</v>
      </c>
      <c r="F50" s="13"/>
      <c r="G50" s="13"/>
      <c r="H50" s="13"/>
      <c r="I50" s="13"/>
      <c r="J50" s="13"/>
      <c r="N50" s="13"/>
      <c r="O50" s="13"/>
    </row>
    <row r="51" spans="1:15" ht="15.75">
      <c r="A51" s="43" t="s">
        <v>28</v>
      </c>
      <c r="B51" s="10">
        <f>B13+F13+J13</f>
        <v>363189.69</v>
      </c>
      <c r="C51" s="10">
        <f t="shared" si="5"/>
        <v>1248006.37</v>
      </c>
      <c r="D51" s="10">
        <f t="shared" si="5"/>
        <v>2475</v>
      </c>
      <c r="E51" s="35">
        <f>SUM(B51:D51)</f>
        <v>1613671.06</v>
      </c>
      <c r="F51" s="13"/>
      <c r="G51" s="13"/>
      <c r="H51" s="13"/>
      <c r="I51" s="13"/>
      <c r="J51" s="13"/>
      <c r="N51" s="13"/>
      <c r="O51" s="13"/>
    </row>
    <row r="52" spans="1:15" ht="16.5" thickBot="1">
      <c r="A52" s="44"/>
      <c r="B52" s="21">
        <f>SUM(B48:B51)</f>
        <v>25169943.91</v>
      </c>
      <c r="C52" s="21">
        <f>SUM(C48:C51)</f>
        <v>4860479.43</v>
      </c>
      <c r="D52" s="21">
        <f>SUM(D48:D51)</f>
        <v>2106652</v>
      </c>
      <c r="E52" s="21">
        <f>SUM(E48:E51)</f>
        <v>32137075.339999996</v>
      </c>
      <c r="F52" s="13"/>
      <c r="G52" s="13"/>
      <c r="H52" s="13"/>
      <c r="I52" s="13"/>
      <c r="J52" s="31"/>
      <c r="K52" s="31"/>
      <c r="L52" s="31"/>
      <c r="M52" s="31"/>
      <c r="N52" s="31"/>
      <c r="O52" s="31"/>
    </row>
    <row r="53" spans="7:11" ht="16.5" thickBot="1">
      <c r="G53" s="30"/>
      <c r="H53" s="30"/>
      <c r="I53" s="31"/>
      <c r="J53" s="31"/>
      <c r="K53" s="30"/>
    </row>
    <row r="54" spans="1:11" ht="32.25" thickBot="1">
      <c r="A54" s="4" t="s">
        <v>17</v>
      </c>
      <c r="B54" s="5" t="s">
        <v>18</v>
      </c>
      <c r="C54" s="5" t="s">
        <v>19</v>
      </c>
      <c r="D54" s="5" t="s">
        <v>20</v>
      </c>
      <c r="E54" s="41" t="s">
        <v>57</v>
      </c>
      <c r="F54" s="2"/>
      <c r="G54" s="30"/>
      <c r="H54" s="30"/>
      <c r="I54" s="30"/>
      <c r="J54" s="30"/>
      <c r="K54" s="45"/>
    </row>
    <row r="55" spans="1:16" ht="15.75">
      <c r="A55" s="42" t="s">
        <v>25</v>
      </c>
      <c r="B55" s="10">
        <f>B18+F18+J18+B26+F26+J26+B34+F34+J34</f>
        <v>21202564.5</v>
      </c>
      <c r="C55" s="10">
        <f aca="true" t="shared" si="6" ref="C55:D58">C18+G18+K18+C26+G26+K26+C34+G34+K34</f>
        <v>1793427.09</v>
      </c>
      <c r="D55" s="10">
        <f t="shared" si="6"/>
        <v>2186265</v>
      </c>
      <c r="E55" s="33">
        <f>SUM(B55:D55)</f>
        <v>25182256.59</v>
      </c>
      <c r="F55" s="13"/>
      <c r="G55" s="13"/>
      <c r="H55" s="13"/>
      <c r="I55" s="31"/>
      <c r="J55" s="31"/>
      <c r="K55" s="36"/>
      <c r="M55" s="13"/>
      <c r="N55" s="13"/>
      <c r="O55" s="13"/>
      <c r="P55" s="13"/>
    </row>
    <row r="56" spans="1:16" ht="15.75">
      <c r="A56" s="43" t="s">
        <v>26</v>
      </c>
      <c r="B56" s="10">
        <f>B19+F19+J19+B27+F27+J27+B35+F35+J35</f>
        <v>103940.70000000001</v>
      </c>
      <c r="C56" s="10">
        <f t="shared" si="6"/>
        <v>2201769.45</v>
      </c>
      <c r="D56" s="10">
        <f t="shared" si="6"/>
        <v>77991</v>
      </c>
      <c r="E56" s="35">
        <f>SUM(B56:D56)</f>
        <v>2383701.1500000004</v>
      </c>
      <c r="F56" s="13"/>
      <c r="G56" s="13"/>
      <c r="H56" s="13"/>
      <c r="I56" s="31"/>
      <c r="J56" s="31"/>
      <c r="K56" s="36"/>
      <c r="M56" s="13"/>
      <c r="N56" s="13"/>
      <c r="O56" s="13"/>
      <c r="P56" s="13"/>
    </row>
    <row r="57" spans="1:16" ht="15.75">
      <c r="A57" s="43" t="s">
        <v>27</v>
      </c>
      <c r="B57" s="10">
        <f>B20+F20+J20+B28+F28+J28+B36+F36+J36</f>
        <v>3932884.8000000003</v>
      </c>
      <c r="C57" s="10">
        <f t="shared" si="6"/>
        <v>0</v>
      </c>
      <c r="D57" s="10">
        <f t="shared" si="6"/>
        <v>299985</v>
      </c>
      <c r="E57" s="35">
        <f>SUM(B57:D57)</f>
        <v>4232869.800000001</v>
      </c>
      <c r="F57" s="13"/>
      <c r="G57" s="13"/>
      <c r="H57" s="13"/>
      <c r="I57" s="31"/>
      <c r="J57" s="31"/>
      <c r="K57" s="36"/>
      <c r="M57" s="13"/>
      <c r="N57" s="13"/>
      <c r="O57" s="13"/>
      <c r="P57" s="13"/>
    </row>
    <row r="58" spans="1:16" ht="15.75">
      <c r="A58" s="43" t="s">
        <v>28</v>
      </c>
      <c r="B58" s="10">
        <f>B21+F21+J21+B29+F29+J29+B37+F37+J37</f>
        <v>371224.86</v>
      </c>
      <c r="C58" s="10">
        <f t="shared" si="6"/>
        <v>1276195.17</v>
      </c>
      <c r="D58" s="10">
        <f t="shared" si="6"/>
        <v>2565</v>
      </c>
      <c r="E58" s="35">
        <f>SUM(B58:D58)</f>
        <v>1649985.0299999998</v>
      </c>
      <c r="F58" s="13"/>
      <c r="G58" s="13"/>
      <c r="H58" s="13"/>
      <c r="I58" s="31"/>
      <c r="J58" s="31"/>
      <c r="K58" s="36"/>
      <c r="M58" s="13"/>
      <c r="N58" s="13"/>
      <c r="O58" s="13"/>
      <c r="P58" s="13"/>
    </row>
    <row r="59" spans="1:16" ht="16.5" thickBot="1">
      <c r="A59" s="44"/>
      <c r="B59" s="21">
        <f>SUM(B55:B58)</f>
        <v>25610614.86</v>
      </c>
      <c r="C59" s="21">
        <f>SUM(C55:C58)</f>
        <v>5271391.71</v>
      </c>
      <c r="D59" s="21">
        <f>SUM(D55:D58)</f>
        <v>2566806</v>
      </c>
      <c r="E59" s="21">
        <f>SUM(E55:E58)</f>
        <v>33448812.570000004</v>
      </c>
      <c r="F59" s="13"/>
      <c r="G59" s="13"/>
      <c r="H59" s="13"/>
      <c r="I59" s="13"/>
      <c r="J59" s="36"/>
      <c r="K59" s="36"/>
      <c r="L59" s="13"/>
      <c r="M59" s="13"/>
      <c r="N59" s="13"/>
      <c r="O59" s="13"/>
      <c r="P59" s="13"/>
    </row>
    <row r="60" spans="7:11" ht="15.75">
      <c r="G60" s="30"/>
      <c r="H60" s="30"/>
      <c r="I60" s="30"/>
      <c r="J60" s="30"/>
      <c r="K60" s="30"/>
    </row>
    <row r="61" spans="2:11" ht="15.75">
      <c r="B61" s="1" t="s">
        <v>58</v>
      </c>
      <c r="H61" s="1" t="s">
        <v>59</v>
      </c>
      <c r="K61" s="13"/>
    </row>
    <row r="62" spans="2:8" ht="15.75">
      <c r="B62" s="1" t="s">
        <v>60</v>
      </c>
      <c r="H62" s="1" t="s">
        <v>61</v>
      </c>
    </row>
    <row r="65" spans="1:7" ht="15.75">
      <c r="A65" s="30"/>
      <c r="B65" s="30"/>
      <c r="C65" s="30"/>
      <c r="D65" s="30"/>
      <c r="E65" s="30"/>
      <c r="F65" s="30"/>
      <c r="G65" s="30"/>
    </row>
    <row r="66" spans="1:7" ht="15.75">
      <c r="A66" s="30"/>
      <c r="B66" s="31"/>
      <c r="C66" s="31"/>
      <c r="D66" s="31"/>
      <c r="E66" s="31"/>
      <c r="F66" s="30"/>
      <c r="G66" s="30"/>
    </row>
    <row r="67" spans="1:7" ht="15.75">
      <c r="A67" s="30"/>
      <c r="B67" s="31"/>
      <c r="C67" s="31"/>
      <c r="D67" s="31"/>
      <c r="E67" s="31"/>
      <c r="F67" s="30"/>
      <c r="G67" s="30"/>
    </row>
    <row r="68" spans="1:7" ht="15.75">
      <c r="A68" s="30"/>
      <c r="B68" s="31"/>
      <c r="C68" s="31"/>
      <c r="D68" s="31"/>
      <c r="E68" s="31"/>
      <c r="F68" s="30"/>
      <c r="G68" s="30"/>
    </row>
    <row r="69" spans="1:7" ht="15.75">
      <c r="A69" s="30"/>
      <c r="B69" s="31"/>
      <c r="C69" s="31"/>
      <c r="D69" s="31"/>
      <c r="E69" s="31"/>
      <c r="F69" s="30"/>
      <c r="G69" s="30"/>
    </row>
    <row r="70" spans="1:6" ht="15.75">
      <c r="A70" s="30"/>
      <c r="B70" s="31"/>
      <c r="C70" s="31"/>
      <c r="D70" s="31"/>
      <c r="E70" s="31"/>
      <c r="F70" s="30"/>
    </row>
    <row r="71" spans="1:6" ht="15.75">
      <c r="A71" s="30"/>
      <c r="B71" s="30"/>
      <c r="C71" s="30"/>
      <c r="D71" s="30"/>
      <c r="E71" s="30"/>
      <c r="F71" s="3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Rodica Fasniuc</dc:creator>
  <cp:keywords/>
  <dc:description/>
  <cp:lastModifiedBy>Radu Marciuc</cp:lastModifiedBy>
  <dcterms:created xsi:type="dcterms:W3CDTF">2019-04-08T07:06:32Z</dcterms:created>
  <dcterms:modified xsi:type="dcterms:W3CDTF">2019-04-08T07:25:19Z</dcterms:modified>
  <cp:category/>
  <cp:version/>
  <cp:contentType/>
  <cp:contentStatus/>
</cp:coreProperties>
</file>